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/Users/dpu/Desktop/"/>
    </mc:Choice>
  </mc:AlternateContent>
  <xr:revisionPtr revIDLastSave="0" documentId="13_ncr:1_{605A441F-A10F-2D46-96C2-5B3D40DA1861}" xr6:coauthVersionLast="47" xr6:coauthVersionMax="47" xr10:uidLastSave="{00000000-0000-0000-0000-000000000000}"/>
  <bookViews>
    <workbookView xWindow="140" yWindow="500" windowWidth="34120" windowHeight="18180" xr2:uid="{00000000-000D-0000-FFFF-FFFF00000000}"/>
  </bookViews>
  <sheets>
    <sheet name="SEMESTERWISE COURSES" sheetId="1" r:id="rId1"/>
  </sheets>
  <definedNames>
    <definedName name="_GoBack" localSheetId="0">'SEMESTERWISE COURSES'!#REF!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7" i="1" l="1"/>
  <c r="K66" i="1"/>
  <c r="K65" i="1"/>
  <c r="K64" i="1"/>
  <c r="K63" i="1"/>
  <c r="K62" i="1"/>
  <c r="K61" i="1"/>
  <c r="D62" i="1"/>
  <c r="K49" i="1"/>
  <c r="K48" i="1"/>
  <c r="K50" i="1"/>
  <c r="D51" i="1"/>
  <c r="D50" i="1"/>
  <c r="D49" i="1"/>
  <c r="K34" i="1"/>
  <c r="D33" i="1"/>
  <c r="D31" i="1"/>
  <c r="K19" i="1"/>
  <c r="D17" i="1"/>
  <c r="D74" i="1" l="1"/>
  <c r="D64" i="1"/>
  <c r="D61" i="1"/>
  <c r="K51" i="1"/>
  <c r="D75" i="1" s="1"/>
  <c r="D47" i="1"/>
  <c r="K46" i="1"/>
  <c r="D34" i="1"/>
  <c r="K31" i="1"/>
  <c r="K20" i="1"/>
  <c r="D20" i="1"/>
  <c r="D76" i="1" s="1"/>
  <c r="K18" i="1"/>
  <c r="D19" i="1"/>
  <c r="K17" i="1"/>
  <c r="D71" i="1" s="1"/>
  <c r="D18" i="1"/>
  <c r="K15" i="1"/>
  <c r="D15" i="1"/>
  <c r="D72" i="1" l="1"/>
  <c r="D73" i="1"/>
  <c r="D70" i="1"/>
</calcChain>
</file>

<file path=xl/sharedStrings.xml><?xml version="1.0" encoding="utf-8"?>
<sst xmlns="http://schemas.openxmlformats.org/spreadsheetml/2006/main" count="298" uniqueCount="152">
  <si>
    <t>Semester I</t>
  </si>
  <si>
    <t>Semester II</t>
  </si>
  <si>
    <t>ID</t>
  </si>
  <si>
    <t>Course</t>
  </si>
  <si>
    <t>Credit</t>
  </si>
  <si>
    <t>Segment</t>
  </si>
  <si>
    <t>Type</t>
  </si>
  <si>
    <t>Calculus I</t>
  </si>
  <si>
    <t>xx</t>
  </si>
  <si>
    <t>BS</t>
  </si>
  <si>
    <t>Differential Equations</t>
  </si>
  <si>
    <t>Modern Physics</t>
  </si>
  <si>
    <t>Chemistry Lab</t>
  </si>
  <si>
    <t>Environmental Chemistry</t>
  </si>
  <si>
    <t>BE</t>
  </si>
  <si>
    <t>Digital Fabrication</t>
  </si>
  <si>
    <t>DC</t>
  </si>
  <si>
    <t>LA XXXXX</t>
  </si>
  <si>
    <t>English Communication</t>
  </si>
  <si>
    <t>SS</t>
  </si>
  <si>
    <t>Basic Science</t>
  </si>
  <si>
    <t xml:space="preserve"> Basic Engg</t>
  </si>
  <si>
    <t xml:space="preserve">Dept. Core </t>
  </si>
  <si>
    <t xml:space="preserve"> Soft Skills</t>
  </si>
  <si>
    <t>Semester III</t>
  </si>
  <si>
    <t>Semester IV</t>
  </si>
  <si>
    <t>Liberal/Creative Arts</t>
  </si>
  <si>
    <t>Dept. Core</t>
  </si>
  <si>
    <t xml:space="preserve"> LA/CA </t>
  </si>
  <si>
    <t>Semester V</t>
  </si>
  <si>
    <t>Semester VI</t>
  </si>
  <si>
    <t>DE</t>
  </si>
  <si>
    <t>Free Electives</t>
  </si>
  <si>
    <t>FE</t>
  </si>
  <si>
    <t>LA</t>
  </si>
  <si>
    <t>Dept. Elective</t>
  </si>
  <si>
    <t xml:space="preserve"> Dept. Core</t>
  </si>
  <si>
    <t xml:space="preserve">LA/CA </t>
  </si>
  <si>
    <t>Semester VII</t>
  </si>
  <si>
    <t>Semester VIII</t>
  </si>
  <si>
    <t>Ethics and values</t>
  </si>
  <si>
    <t>Free electives</t>
  </si>
  <si>
    <t xml:space="preserve">Soft Skills </t>
  </si>
  <si>
    <t xml:space="preserve">Summary </t>
  </si>
  <si>
    <t>Credits</t>
  </si>
  <si>
    <t xml:space="preserve">Total Basic Science credits </t>
  </si>
  <si>
    <t>Total Basic Engg. credits</t>
  </si>
  <si>
    <t>Dept. Core + Dept. Elective</t>
  </si>
  <si>
    <t xml:space="preserve">Total Credits </t>
  </si>
  <si>
    <t>Calculus II</t>
  </si>
  <si>
    <t>Introduction to Materials Science and Engineering</t>
  </si>
  <si>
    <r>
      <t xml:space="preserve">Introduction to Programming </t>
    </r>
    <r>
      <rPr>
        <sz val="12"/>
        <color rgb="FF833C0B"/>
        <rFont val="Calibri (Body)"/>
      </rPr>
      <t>(Theory &amp; lab)</t>
    </r>
  </si>
  <si>
    <t>MS1210</t>
  </si>
  <si>
    <t>Mathematics for Physics</t>
  </si>
  <si>
    <t>Introduction to Life Science</t>
  </si>
  <si>
    <t>BT1010</t>
  </si>
  <si>
    <t>Version  history</t>
  </si>
  <si>
    <t>MA 1110</t>
  </si>
  <si>
    <t>MA 1220</t>
  </si>
  <si>
    <t>EP 1108</t>
  </si>
  <si>
    <t>CY 1010</t>
  </si>
  <si>
    <t>ID 1063</t>
  </si>
  <si>
    <t>EP1118</t>
  </si>
  <si>
    <t>LA 1760</t>
  </si>
  <si>
    <t>Physics Lab</t>
  </si>
  <si>
    <t>EP 1031</t>
  </si>
  <si>
    <t>CY 1031</t>
  </si>
  <si>
    <t>ID 1054</t>
  </si>
  <si>
    <t>Structure of Materials</t>
  </si>
  <si>
    <t>MS 1220</t>
  </si>
  <si>
    <t>MS 1230</t>
  </si>
  <si>
    <t>Physics of Solids - I</t>
  </si>
  <si>
    <t>MA 1140</t>
  </si>
  <si>
    <t>Linear Algebra</t>
  </si>
  <si>
    <t>MA 1150</t>
  </si>
  <si>
    <t>ID 1050</t>
  </si>
  <si>
    <t>Introduction to AI/ML</t>
  </si>
  <si>
    <t xml:space="preserve">Updated on: </t>
  </si>
  <si>
    <t>ID 1041</t>
  </si>
  <si>
    <t>Engineering Drawing</t>
  </si>
  <si>
    <t>MS 2213</t>
  </si>
  <si>
    <t xml:space="preserve">X-ray Diffraction in Materials Science </t>
  </si>
  <si>
    <t>MS 2220</t>
  </si>
  <si>
    <t>Fundamentals of Physical Metallurgy</t>
  </si>
  <si>
    <t>MS 2230</t>
  </si>
  <si>
    <t>Physics of Solids - II</t>
  </si>
  <si>
    <t>MS 2240</t>
  </si>
  <si>
    <t>Thermodynamics of Materials</t>
  </si>
  <si>
    <t>MS 2211</t>
  </si>
  <si>
    <t>Metallography Lab</t>
  </si>
  <si>
    <t>ME 2110</t>
  </si>
  <si>
    <t>Solid Mechanics</t>
  </si>
  <si>
    <t xml:space="preserve">Imaging in Materials Science </t>
  </si>
  <si>
    <t xml:space="preserve">Materials Synthesis </t>
  </si>
  <si>
    <t xml:space="preserve">Mechanical Behaviour of Materials </t>
  </si>
  <si>
    <t xml:space="preserve">Transport Phenomena in Materials Processing </t>
  </si>
  <si>
    <t xml:space="preserve">Diffusion in Solids </t>
  </si>
  <si>
    <t xml:space="preserve">Computational Methods in Materials Science </t>
  </si>
  <si>
    <t>Phase Transformations</t>
  </si>
  <si>
    <t>Soft Materials</t>
  </si>
  <si>
    <t>Fundamentals of Extractive Metallurgy</t>
  </si>
  <si>
    <t xml:space="preserve">Functional Materials Processing Laboratory </t>
  </si>
  <si>
    <t>Mechanical Behavior Laboratory</t>
  </si>
  <si>
    <t>Spectroscopic Techniques in Materials Science</t>
  </si>
  <si>
    <t>XX XXXX</t>
  </si>
  <si>
    <t>Free Elective</t>
  </si>
  <si>
    <t>MS 2250</t>
  </si>
  <si>
    <t>MS 2270</t>
  </si>
  <si>
    <t>MS 2260</t>
  </si>
  <si>
    <t>MS 2280</t>
  </si>
  <si>
    <t>MS 2290</t>
  </si>
  <si>
    <t>MS 2300</t>
  </si>
  <si>
    <t>MS 3310</t>
  </si>
  <si>
    <t>MS 3320</t>
  </si>
  <si>
    <t>MS 3330</t>
  </si>
  <si>
    <t>MS 3311</t>
  </si>
  <si>
    <t>MS 3321</t>
  </si>
  <si>
    <t>MS 3340</t>
  </si>
  <si>
    <t>LA/CA xxxx</t>
  </si>
  <si>
    <t>LA/CA</t>
  </si>
  <si>
    <t xml:space="preserve">Option 2. MS3035 Departmental Project </t>
  </si>
  <si>
    <t>Option 3: Dept. Electives</t>
  </si>
  <si>
    <t>MS 3350</t>
  </si>
  <si>
    <t>Iron and Steel Making</t>
  </si>
  <si>
    <t>MS 3363</t>
  </si>
  <si>
    <t>Powder Metallurgy Processing</t>
  </si>
  <si>
    <t>Welding and Additive Manufacturing</t>
  </si>
  <si>
    <t>Corrosion and Electrochemistry</t>
  </si>
  <si>
    <t>Metal Forming and Thermomechanical Processing</t>
  </si>
  <si>
    <t>Properties of Materials</t>
  </si>
  <si>
    <t>Metal Casting</t>
  </si>
  <si>
    <t>MS 4310</t>
  </si>
  <si>
    <t>MS 4320</t>
  </si>
  <si>
    <t>MS 4330</t>
  </si>
  <si>
    <t>MS 4340</t>
  </si>
  <si>
    <t>MS 4350</t>
  </si>
  <si>
    <t>Dept. Electives</t>
  </si>
  <si>
    <t>MS 4311</t>
  </si>
  <si>
    <t>Metal Forming Lab</t>
  </si>
  <si>
    <t>LA XXXX</t>
  </si>
  <si>
    <t>Free elective</t>
  </si>
  <si>
    <t>Soft Skills</t>
  </si>
  <si>
    <t>Additional Guidelines</t>
  </si>
  <si>
    <t>Students cannot take more than 4 credits of CA and 6 credits of LA courses</t>
  </si>
  <si>
    <t>Students are required to complete NSS/NSO activities</t>
  </si>
  <si>
    <t>Students are required to complete Clean India course</t>
  </si>
  <si>
    <t>MSME B.Tech. Curriculum (2020 onwards)</t>
  </si>
  <si>
    <t>Total credit of 3 credit courses (only DC and DE counted)</t>
  </si>
  <si>
    <r>
      <t xml:space="preserve">LA* </t>
    </r>
    <r>
      <rPr>
        <sz val="11"/>
        <color rgb="FF538135"/>
        <rFont val="Calibri (Body)"/>
      </rPr>
      <t>(Personality development or other soft skills)</t>
    </r>
  </si>
  <si>
    <t>* Personality development is not a mandatory course from 2023 batch onwards</t>
  </si>
  <si>
    <t>MS/SD XXXX</t>
  </si>
  <si>
    <t>Option 1: MS3315: Internship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</si>
</sst>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1"/>
      <color rgb="FF000000"/>
      <name val="Calibri"/>
      <family val="2"/>
      <scheme val="minor"/>
    </font>
    <font>
      <sz val="11"/>
      <name val="Calibri"/>
      <family val="2"/>
    </font>
    <font>
      <b/>
      <sz val="62"/>
      <color rgb="FF262626"/>
      <name val="Bahnschrift semilight condensed"/>
    </font>
    <font>
      <b/>
      <sz val="2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833C0B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538135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2E75B5"/>
      <name val="Calibri"/>
      <family val="2"/>
      <scheme val="minor"/>
    </font>
    <font>
      <sz val="11"/>
      <color rgb="FF833C0B"/>
      <name val="Calibri"/>
      <family val="2"/>
      <scheme val="minor"/>
    </font>
    <font>
      <sz val="11"/>
      <color rgb="FFC55A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48135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404040"/>
      <name val="Calibri"/>
      <family val="2"/>
      <scheme val="minor"/>
    </font>
    <font>
      <b/>
      <u/>
      <sz val="16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rgb="FFC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sz val="12"/>
      <color rgb="FF833C0B"/>
      <name val="Calibri (Body)"/>
    </font>
    <font>
      <sz val="12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538135"/>
      <name val="Calibri (Body)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FFE598"/>
      </patternFill>
    </fill>
    <fill>
      <patternFill patternType="solid">
        <fgColor theme="4" tint="0.59999389629810485"/>
        <bgColor rgb="FFEA99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rgb="FFFEF2CB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0" xfId="0" applyFont="1"/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8" fillId="0" borderId="0" xfId="0" applyFont="1"/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14" fillId="3" borderId="6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4" fillId="0" borderId="0" xfId="0" applyFont="1"/>
    <xf numFmtId="0" fontId="18" fillId="0" borderId="0" xfId="0" applyFont="1" applyAlignment="1">
      <alignment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0" fillId="0" borderId="0" xfId="0" applyFont="1" applyAlignment="1">
      <alignment horizontal="right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/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0" fillId="0" borderId="2" xfId="0" applyBorder="1"/>
    <xf numFmtId="0" fontId="4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23" fillId="0" borderId="0" xfId="0" applyFont="1"/>
    <xf numFmtId="0" fontId="11" fillId="0" borderId="2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9" borderId="0" xfId="0" applyFont="1" applyFill="1"/>
    <xf numFmtId="14" fontId="23" fillId="9" borderId="0" xfId="0" applyNumberFormat="1" applyFont="1" applyFill="1" applyAlignment="1">
      <alignment horizontal="center"/>
    </xf>
    <xf numFmtId="0" fontId="11" fillId="0" borderId="2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/>
    </xf>
    <xf numFmtId="0" fontId="37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38" fillId="0" borderId="19" xfId="0" applyFont="1" applyBorder="1"/>
    <xf numFmtId="0" fontId="29" fillId="0" borderId="19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4" fillId="0" borderId="5" xfId="0" applyFont="1" applyBorder="1"/>
    <xf numFmtId="0" fontId="8" fillId="0" borderId="3" xfId="0" applyFont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/>
    </xf>
    <xf numFmtId="0" fontId="4" fillId="8" borderId="17" xfId="0" applyFont="1" applyFill="1" applyBorder="1"/>
    <xf numFmtId="0" fontId="4" fillId="8" borderId="18" xfId="0" applyFont="1" applyFill="1" applyBorder="1"/>
    <xf numFmtId="0" fontId="7" fillId="6" borderId="3" xfId="0" applyFont="1" applyFill="1" applyBorder="1" applyAlignment="1">
      <alignment horizontal="center" vertical="center"/>
    </xf>
    <xf numFmtId="0" fontId="4" fillId="4" borderId="4" xfId="0" applyFont="1" applyFill="1" applyBorder="1"/>
    <xf numFmtId="0" fontId="4" fillId="4" borderId="5" xfId="0" applyFont="1" applyFill="1" applyBorder="1"/>
    <xf numFmtId="0" fontId="7" fillId="6" borderId="12" xfId="0" applyFont="1" applyFill="1" applyBorder="1" applyAlignment="1">
      <alignment horizontal="center" vertical="center"/>
    </xf>
    <xf numFmtId="0" fontId="4" fillId="4" borderId="12" xfId="0" applyFont="1" applyFill="1" applyBorder="1"/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10" borderId="16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0">
                <a:solidFill>
                  <a:srgbClr val="980000"/>
                </a:solidFill>
                <a:latin typeface="Arial black"/>
              </a:defRPr>
            </a:pPr>
            <a:r>
              <a:rPr lang="en-US" sz="1200" b="0">
                <a:solidFill>
                  <a:srgbClr val="980000"/>
                </a:solidFill>
                <a:latin typeface="Arial black"/>
              </a:rPr>
              <a:t>Summary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9525"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761-0E48-9B84-4F415EC99BE3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9525"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761-0E48-9B84-4F415EC99BE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9525"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761-0E48-9B84-4F415EC99BE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9525"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761-0E48-9B84-4F415EC99BE3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 w="9525"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761-0E48-9B84-4F415EC99BE3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  <a:ln w="9525"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761-0E48-9B84-4F415EC99BE3}"/>
              </c:ext>
            </c:extLst>
          </c:dPt>
          <c:cat>
            <c:strRef>
              <c:f>'SEMESTERWISE COURSES'!$C$71:$C$76</c:f>
              <c:strCache>
                <c:ptCount val="6"/>
                <c:pt idx="0">
                  <c:v>Total Basic Science credits </c:v>
                </c:pt>
                <c:pt idx="1">
                  <c:v>Total Basic Engg. credits</c:v>
                </c:pt>
                <c:pt idx="2">
                  <c:v>Dept. Core + Dept. Elective</c:v>
                </c:pt>
                <c:pt idx="3">
                  <c:v>Free electives</c:v>
                </c:pt>
                <c:pt idx="4">
                  <c:v>LA/CA</c:v>
                </c:pt>
                <c:pt idx="5">
                  <c:v>Soft Skills </c:v>
                </c:pt>
              </c:strCache>
            </c:strRef>
          </c:cat>
          <c:val>
            <c:numRef>
              <c:f>'SEMESTERWISE COURSES'!$D$71:$D$76</c:f>
              <c:numCache>
                <c:formatCode>General</c:formatCode>
                <c:ptCount val="6"/>
                <c:pt idx="0">
                  <c:v>15</c:v>
                </c:pt>
                <c:pt idx="1">
                  <c:v>14</c:v>
                </c:pt>
                <c:pt idx="2">
                  <c:v>75</c:v>
                </c:pt>
                <c:pt idx="3">
                  <c:v>11</c:v>
                </c:pt>
                <c:pt idx="4">
                  <c:v>9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61-0E48-9B84-4F415EC99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347701149425286"/>
          <c:y val="6.5894263217097862E-2"/>
          <c:w val="0.32928160919540228"/>
          <c:h val="0.89944956880389948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CH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621568</xdr:colOff>
      <xdr:row>67</xdr:row>
      <xdr:rowOff>176336</xdr:rowOff>
    </xdr:from>
    <xdr:ext cx="5083664" cy="200025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000"/>
  <sheetViews>
    <sheetView tabSelected="1" topLeftCell="C1" zoomScale="130" zoomScaleNormal="130" workbookViewId="0">
      <selection activeCell="P3" sqref="P3"/>
    </sheetView>
  </sheetViews>
  <sheetFormatPr baseColWidth="10" defaultColWidth="14.5" defaultRowHeight="15" customHeight="1"/>
  <cols>
    <col min="1" max="1" width="4.1640625" customWidth="1"/>
    <col min="2" max="2" width="15" customWidth="1"/>
    <col min="3" max="3" width="43.1640625" customWidth="1"/>
    <col min="4" max="4" width="7.6640625" customWidth="1"/>
    <col min="5" max="5" width="9.6640625" customWidth="1"/>
    <col min="6" max="6" width="13.6640625" customWidth="1"/>
    <col min="7" max="7" width="17.83203125" customWidth="1"/>
    <col min="8" max="8" width="6.1640625" customWidth="1"/>
    <col min="9" max="9" width="12.6640625" customWidth="1"/>
    <col min="10" max="10" width="36.6640625" customWidth="1"/>
    <col min="11" max="11" width="7.33203125" customWidth="1"/>
    <col min="12" max="12" width="9.5" customWidth="1"/>
    <col min="13" max="13" width="10.83203125" customWidth="1"/>
    <col min="14" max="14" width="22.5" customWidth="1"/>
    <col min="15" max="15" width="10.1640625" customWidth="1"/>
    <col min="16" max="16" width="36.33203125" customWidth="1"/>
    <col min="17" max="27" width="8.6640625" customWidth="1"/>
  </cols>
  <sheetData>
    <row r="1" spans="2:16" ht="28.5" customHeight="1" thickBot="1"/>
    <row r="2" spans="2:16" ht="25" customHeight="1" thickBot="1">
      <c r="B2" s="120" t="s">
        <v>146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O2" s="25" t="s">
        <v>56</v>
      </c>
    </row>
    <row r="3" spans="2:16" ht="18" customHeight="1" thickBot="1">
      <c r="B3" s="1"/>
      <c r="C3" s="2"/>
      <c r="D3" s="2"/>
      <c r="E3" s="2"/>
      <c r="F3" s="2"/>
      <c r="G3" s="3"/>
      <c r="H3" s="2"/>
      <c r="I3" s="2"/>
      <c r="J3" s="2"/>
      <c r="O3" s="97" t="s">
        <v>77</v>
      </c>
      <c r="P3" s="98">
        <v>45147</v>
      </c>
    </row>
    <row r="4" spans="2:16" ht="22.5" customHeight="1" thickBot="1">
      <c r="B4" s="123" t="s">
        <v>0</v>
      </c>
      <c r="C4" s="124"/>
      <c r="D4" s="124"/>
      <c r="E4" s="124"/>
      <c r="F4" s="125"/>
      <c r="I4" s="123" t="s">
        <v>1</v>
      </c>
      <c r="J4" s="124"/>
      <c r="K4" s="124"/>
      <c r="L4" s="124"/>
      <c r="M4" s="125"/>
    </row>
    <row r="5" spans="2:16" ht="16.5" customHeight="1" thickBot="1"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I5" s="4" t="s">
        <v>2</v>
      </c>
      <c r="J5" s="5" t="s">
        <v>3</v>
      </c>
      <c r="K5" s="5" t="s">
        <v>4</v>
      </c>
      <c r="L5" s="5" t="s">
        <v>5</v>
      </c>
      <c r="M5" s="5" t="s">
        <v>6</v>
      </c>
    </row>
    <row r="6" spans="2:16" ht="15.75" customHeight="1" thickBot="1">
      <c r="B6" s="6" t="s">
        <v>57</v>
      </c>
      <c r="C6" s="7" t="s">
        <v>7</v>
      </c>
      <c r="D6" s="8">
        <v>1</v>
      </c>
      <c r="E6" s="8" t="s">
        <v>8</v>
      </c>
      <c r="F6" s="8" t="s">
        <v>9</v>
      </c>
      <c r="I6" s="6" t="s">
        <v>65</v>
      </c>
      <c r="J6" s="7" t="s">
        <v>64</v>
      </c>
      <c r="K6" s="8">
        <v>2</v>
      </c>
      <c r="L6" s="8" t="s">
        <v>8</v>
      </c>
      <c r="M6" s="8" t="s">
        <v>9</v>
      </c>
    </row>
    <row r="7" spans="2:16" ht="15" customHeight="1" thickBot="1">
      <c r="B7" s="6" t="s">
        <v>58</v>
      </c>
      <c r="C7" s="7" t="s">
        <v>49</v>
      </c>
      <c r="D7" s="8">
        <v>1</v>
      </c>
      <c r="E7" s="8" t="s">
        <v>8</v>
      </c>
      <c r="F7" s="8" t="s">
        <v>9</v>
      </c>
      <c r="I7" s="6" t="s">
        <v>74</v>
      </c>
      <c r="J7" s="7" t="s">
        <v>10</v>
      </c>
      <c r="K7" s="8">
        <v>1</v>
      </c>
      <c r="L7" s="8" t="s">
        <v>8</v>
      </c>
      <c r="M7" s="8" t="s">
        <v>9</v>
      </c>
    </row>
    <row r="8" spans="2:16" ht="18" thickBot="1">
      <c r="B8" s="6" t="s">
        <v>59</v>
      </c>
      <c r="C8" s="7" t="s">
        <v>11</v>
      </c>
      <c r="D8" s="8">
        <v>2</v>
      </c>
      <c r="E8" s="8" t="s">
        <v>8</v>
      </c>
      <c r="F8" s="8" t="s">
        <v>9</v>
      </c>
      <c r="I8" s="6" t="s">
        <v>72</v>
      </c>
      <c r="J8" s="7" t="s">
        <v>73</v>
      </c>
      <c r="K8" s="8">
        <v>1</v>
      </c>
      <c r="L8" s="8" t="s">
        <v>8</v>
      </c>
      <c r="M8" s="8" t="s">
        <v>9</v>
      </c>
    </row>
    <row r="9" spans="2:16" ht="18" thickBot="1">
      <c r="B9" s="6" t="s">
        <v>60</v>
      </c>
      <c r="C9" s="7" t="s">
        <v>13</v>
      </c>
      <c r="D9" s="8">
        <v>2</v>
      </c>
      <c r="E9" s="8" t="s">
        <v>8</v>
      </c>
      <c r="F9" s="8" t="s">
        <v>9</v>
      </c>
      <c r="I9" s="6" t="s">
        <v>66</v>
      </c>
      <c r="J9" s="7" t="s">
        <v>12</v>
      </c>
      <c r="K9" s="8">
        <v>2</v>
      </c>
      <c r="L9" s="8" t="s">
        <v>8</v>
      </c>
      <c r="M9" s="8" t="s">
        <v>9</v>
      </c>
    </row>
    <row r="10" spans="2:16" ht="18" customHeight="1" thickBot="1">
      <c r="B10" s="6" t="s">
        <v>62</v>
      </c>
      <c r="C10" s="7" t="s">
        <v>53</v>
      </c>
      <c r="D10" s="8">
        <v>2</v>
      </c>
      <c r="E10" s="8" t="s">
        <v>8</v>
      </c>
      <c r="F10" s="8" t="s">
        <v>9</v>
      </c>
      <c r="I10" s="9" t="s">
        <v>75</v>
      </c>
      <c r="J10" s="10" t="s">
        <v>76</v>
      </c>
      <c r="K10" s="11">
        <v>1</v>
      </c>
      <c r="L10" s="11" t="s">
        <v>8</v>
      </c>
      <c r="M10" s="11" t="s">
        <v>14</v>
      </c>
    </row>
    <row r="11" spans="2:16" ht="14.25" customHeight="1" thickBot="1">
      <c r="B11" s="6" t="s">
        <v>55</v>
      </c>
      <c r="C11" s="7" t="s">
        <v>54</v>
      </c>
      <c r="D11" s="8">
        <v>1</v>
      </c>
      <c r="E11" s="8" t="s">
        <v>8</v>
      </c>
      <c r="F11" s="8" t="s">
        <v>9</v>
      </c>
      <c r="I11" s="9" t="s">
        <v>70</v>
      </c>
      <c r="J11" s="10" t="s">
        <v>71</v>
      </c>
      <c r="K11" s="11">
        <v>3</v>
      </c>
      <c r="L11" s="11">
        <v>16</v>
      </c>
      <c r="M11" s="11" t="s">
        <v>14</v>
      </c>
    </row>
    <row r="12" spans="2:16" ht="17.25" customHeight="1" thickBot="1">
      <c r="B12" s="9" t="s">
        <v>61</v>
      </c>
      <c r="C12" s="10" t="s">
        <v>51</v>
      </c>
      <c r="D12" s="11">
        <v>3</v>
      </c>
      <c r="E12" s="11" t="s">
        <v>8</v>
      </c>
      <c r="F12" s="11" t="s">
        <v>14</v>
      </c>
      <c r="I12" s="9" t="s">
        <v>67</v>
      </c>
      <c r="J12" s="10" t="s">
        <v>15</v>
      </c>
      <c r="K12" s="11">
        <v>2</v>
      </c>
      <c r="L12" s="11" t="s">
        <v>8</v>
      </c>
      <c r="M12" s="11" t="s">
        <v>14</v>
      </c>
      <c r="N12" s="12"/>
    </row>
    <row r="13" spans="2:16" ht="19.5" customHeight="1" thickBot="1">
      <c r="B13" s="49" t="s">
        <v>52</v>
      </c>
      <c r="C13" s="48" t="s">
        <v>50</v>
      </c>
      <c r="D13" s="50">
        <v>2</v>
      </c>
      <c r="E13" s="50">
        <v>36</v>
      </c>
      <c r="F13" s="50" t="s">
        <v>16</v>
      </c>
      <c r="I13" s="49" t="s">
        <v>69</v>
      </c>
      <c r="J13" s="48" t="s">
        <v>68</v>
      </c>
      <c r="K13" s="50">
        <v>2</v>
      </c>
      <c r="L13" s="50" t="s">
        <v>8</v>
      </c>
      <c r="M13" s="50" t="s">
        <v>16</v>
      </c>
    </row>
    <row r="14" spans="2:16" ht="20" customHeight="1" thickBot="1">
      <c r="B14" s="13" t="s">
        <v>63</v>
      </c>
      <c r="C14" s="14" t="s">
        <v>18</v>
      </c>
      <c r="D14" s="15">
        <v>2</v>
      </c>
      <c r="E14" s="15" t="s">
        <v>8</v>
      </c>
      <c r="F14" s="15" t="s">
        <v>19</v>
      </c>
      <c r="I14" s="13" t="s">
        <v>17</v>
      </c>
      <c r="J14" s="14" t="s">
        <v>148</v>
      </c>
      <c r="K14" s="15">
        <v>1</v>
      </c>
      <c r="L14" s="15" t="s">
        <v>8</v>
      </c>
      <c r="M14" s="15" t="s">
        <v>19</v>
      </c>
      <c r="N14" s="12"/>
    </row>
    <row r="15" spans="2:16" ht="17" thickBot="1">
      <c r="B15" s="117"/>
      <c r="C15" s="118"/>
      <c r="D15" s="51">
        <f>SUM(D6:D14)</f>
        <v>16</v>
      </c>
      <c r="E15" s="119"/>
      <c r="F15" s="118"/>
      <c r="I15" s="117"/>
      <c r="J15" s="118"/>
      <c r="K15" s="51">
        <f>SUM(K6:K14)</f>
        <v>15</v>
      </c>
      <c r="L15" s="119"/>
      <c r="M15" s="118"/>
    </row>
    <row r="16" spans="2:16" ht="16">
      <c r="B16" s="99"/>
      <c r="C16" s="91"/>
      <c r="D16" s="92"/>
      <c r="E16" s="92"/>
      <c r="F16" s="91"/>
      <c r="I16" s="99"/>
      <c r="J16" s="91" t="s">
        <v>149</v>
      </c>
      <c r="K16" s="100"/>
      <c r="L16" s="92"/>
      <c r="M16" s="91"/>
    </row>
    <row r="17" spans="2:13" ht="16">
      <c r="B17" s="21"/>
      <c r="C17" s="22" t="s">
        <v>20</v>
      </c>
      <c r="D17" s="22">
        <f>SUM(D6:D11)</f>
        <v>9</v>
      </c>
      <c r="I17" s="22"/>
      <c r="J17" s="22" t="s">
        <v>20</v>
      </c>
      <c r="K17" s="25">
        <f>SUM(K6:K9)</f>
        <v>6</v>
      </c>
    </row>
    <row r="18" spans="2:13" ht="16">
      <c r="B18" s="23"/>
      <c r="C18" s="24" t="s">
        <v>21</v>
      </c>
      <c r="D18" s="96">
        <f>SUM(D12:D12)</f>
        <v>3</v>
      </c>
      <c r="I18" s="22"/>
      <c r="J18" s="24" t="s">
        <v>21</v>
      </c>
      <c r="K18" s="25">
        <f>SUM(K10:K12)</f>
        <v>6</v>
      </c>
    </row>
    <row r="19" spans="2:13">
      <c r="C19" s="26" t="s">
        <v>22</v>
      </c>
      <c r="D19" s="26">
        <f>SUM(D13)</f>
        <v>2</v>
      </c>
      <c r="I19" s="22"/>
      <c r="J19" s="26" t="s">
        <v>22</v>
      </c>
      <c r="K19" s="25">
        <f>K13</f>
        <v>2</v>
      </c>
    </row>
    <row r="20" spans="2:13" ht="18.75" customHeight="1">
      <c r="C20" s="27" t="s">
        <v>23</v>
      </c>
      <c r="D20" s="26">
        <f>SUM(D14)</f>
        <v>2</v>
      </c>
      <c r="I20" s="22"/>
      <c r="J20" s="27" t="s">
        <v>23</v>
      </c>
      <c r="K20" s="25">
        <f t="shared" ref="K20" si="0">SUM(K14)</f>
        <v>1</v>
      </c>
    </row>
    <row r="21" spans="2:13" ht="13.5" customHeight="1" thickBot="1">
      <c r="I21" s="22"/>
    </row>
    <row r="22" spans="2:13" ht="24.75" customHeight="1" thickBot="1">
      <c r="B22" s="123" t="s">
        <v>24</v>
      </c>
      <c r="C22" s="124"/>
      <c r="D22" s="124"/>
      <c r="E22" s="124"/>
      <c r="F22" s="125"/>
      <c r="G22" s="25"/>
      <c r="I22" s="123" t="s">
        <v>25</v>
      </c>
      <c r="J22" s="124"/>
      <c r="K22" s="124"/>
      <c r="L22" s="124"/>
      <c r="M22" s="125"/>
    </row>
    <row r="23" spans="2:13" ht="15.75" customHeight="1" thickBot="1">
      <c r="B23" s="4" t="s">
        <v>2</v>
      </c>
      <c r="C23" s="5" t="s">
        <v>3</v>
      </c>
      <c r="D23" s="5" t="s">
        <v>4</v>
      </c>
      <c r="E23" s="5" t="s">
        <v>5</v>
      </c>
      <c r="F23" s="5" t="s">
        <v>6</v>
      </c>
      <c r="I23" s="4" t="s">
        <v>2</v>
      </c>
      <c r="J23" s="5" t="s">
        <v>3</v>
      </c>
      <c r="K23" s="5" t="s">
        <v>4</v>
      </c>
      <c r="L23" s="5" t="s">
        <v>5</v>
      </c>
      <c r="M23" s="5" t="s">
        <v>6</v>
      </c>
    </row>
    <row r="24" spans="2:13" ht="15.75" customHeight="1" thickBot="1">
      <c r="B24" s="9" t="s">
        <v>90</v>
      </c>
      <c r="C24" s="10" t="s">
        <v>91</v>
      </c>
      <c r="D24" s="11">
        <v>3</v>
      </c>
      <c r="E24" s="11">
        <v>16</v>
      </c>
      <c r="F24" s="11" t="s">
        <v>14</v>
      </c>
      <c r="I24" s="49" t="s">
        <v>106</v>
      </c>
      <c r="J24" s="31" t="s">
        <v>92</v>
      </c>
      <c r="K24" s="17">
        <v>3</v>
      </c>
      <c r="L24" s="17">
        <v>16</v>
      </c>
      <c r="M24" s="18" t="s">
        <v>16</v>
      </c>
    </row>
    <row r="25" spans="2:13" ht="18" customHeight="1" thickBot="1">
      <c r="B25" s="9" t="s">
        <v>78</v>
      </c>
      <c r="C25" s="10" t="s">
        <v>79</v>
      </c>
      <c r="D25" s="11">
        <v>2</v>
      </c>
      <c r="E25" s="11" t="s">
        <v>8</v>
      </c>
      <c r="F25" s="11" t="s">
        <v>14</v>
      </c>
      <c r="I25" s="49" t="s">
        <v>108</v>
      </c>
      <c r="J25" s="16" t="s">
        <v>93</v>
      </c>
      <c r="K25" s="17">
        <v>3</v>
      </c>
      <c r="L25" s="17">
        <v>16</v>
      </c>
      <c r="M25" s="18" t="s">
        <v>16</v>
      </c>
    </row>
    <row r="26" spans="2:13" ht="18.75" customHeight="1" thickBot="1">
      <c r="B26" s="53" t="s">
        <v>80</v>
      </c>
      <c r="C26" s="28" t="s">
        <v>81</v>
      </c>
      <c r="D26" s="29">
        <v>3</v>
      </c>
      <c r="E26" s="18">
        <v>16</v>
      </c>
      <c r="F26" s="30" t="s">
        <v>16</v>
      </c>
      <c r="I26" s="49" t="s">
        <v>107</v>
      </c>
      <c r="J26" s="16" t="s">
        <v>94</v>
      </c>
      <c r="K26" s="17">
        <v>3</v>
      </c>
      <c r="L26" s="17">
        <v>16</v>
      </c>
      <c r="M26" s="18" t="s">
        <v>16</v>
      </c>
    </row>
    <row r="27" spans="2:13" ht="15.75" customHeight="1" thickBot="1">
      <c r="B27" s="49" t="s">
        <v>82</v>
      </c>
      <c r="C27" s="31" t="s">
        <v>83</v>
      </c>
      <c r="D27" s="18">
        <v>3</v>
      </c>
      <c r="E27" s="54">
        <v>16</v>
      </c>
      <c r="F27" s="18" t="s">
        <v>16</v>
      </c>
      <c r="I27" s="49" t="s">
        <v>109</v>
      </c>
      <c r="J27" s="16" t="s">
        <v>95</v>
      </c>
      <c r="K27" s="17">
        <v>2</v>
      </c>
      <c r="L27" s="17">
        <v>36</v>
      </c>
      <c r="M27" s="18" t="s">
        <v>16</v>
      </c>
    </row>
    <row r="28" spans="2:13" ht="15.75" customHeight="1" thickBot="1">
      <c r="B28" s="49" t="s">
        <v>84</v>
      </c>
      <c r="C28" s="31" t="s">
        <v>85</v>
      </c>
      <c r="D28" s="18">
        <v>3</v>
      </c>
      <c r="E28" s="18">
        <v>16</v>
      </c>
      <c r="F28" s="18" t="s">
        <v>16</v>
      </c>
      <c r="I28" s="49" t="s">
        <v>110</v>
      </c>
      <c r="J28" s="16" t="s">
        <v>96</v>
      </c>
      <c r="K28" s="17">
        <v>3</v>
      </c>
      <c r="L28" s="17">
        <v>16</v>
      </c>
      <c r="M28" s="18" t="s">
        <v>16</v>
      </c>
    </row>
    <row r="29" spans="2:13" ht="15" customHeight="1" thickBot="1">
      <c r="B29" s="49" t="s">
        <v>86</v>
      </c>
      <c r="C29" s="31" t="s">
        <v>87</v>
      </c>
      <c r="D29" s="18">
        <v>3</v>
      </c>
      <c r="E29" s="18">
        <v>16</v>
      </c>
      <c r="F29" s="18" t="s">
        <v>16</v>
      </c>
      <c r="I29" s="49" t="s">
        <v>111</v>
      </c>
      <c r="J29" s="31" t="s">
        <v>97</v>
      </c>
      <c r="K29" s="18">
        <v>3</v>
      </c>
      <c r="L29" s="18">
        <v>16</v>
      </c>
      <c r="M29" s="18" t="s">
        <v>16</v>
      </c>
    </row>
    <row r="30" spans="2:13" ht="16.5" customHeight="1" thickBot="1">
      <c r="B30" s="49" t="s">
        <v>88</v>
      </c>
      <c r="C30" s="31" t="s">
        <v>89</v>
      </c>
      <c r="D30" s="18">
        <v>1</v>
      </c>
      <c r="E30" s="18" t="s">
        <v>8</v>
      </c>
      <c r="F30" s="18" t="s">
        <v>16</v>
      </c>
      <c r="I30" s="55"/>
      <c r="J30" s="56"/>
      <c r="K30" s="54"/>
      <c r="L30" s="54"/>
      <c r="M30" s="54"/>
    </row>
    <row r="31" spans="2:13" ht="14.25" customHeight="1" thickBot="1">
      <c r="B31" s="117"/>
      <c r="C31" s="118"/>
      <c r="D31" s="51">
        <f>SUM(D24:D30)</f>
        <v>18</v>
      </c>
      <c r="E31" s="119"/>
      <c r="F31" s="118"/>
      <c r="I31" s="19"/>
      <c r="J31" s="33"/>
      <c r="K31" s="51">
        <f>SUM(K24:K29)</f>
        <v>17</v>
      </c>
      <c r="L31" s="20"/>
      <c r="M31" s="20"/>
    </row>
    <row r="32" spans="2:13" ht="15.75" customHeight="1">
      <c r="B32" s="21"/>
      <c r="C32" s="22" t="s">
        <v>20</v>
      </c>
      <c r="D32" s="25">
        <v>0</v>
      </c>
      <c r="I32" s="21"/>
      <c r="J32" s="22" t="s">
        <v>20</v>
      </c>
      <c r="K32">
        <v>0</v>
      </c>
    </row>
    <row r="33" spans="2:13" ht="15.75" customHeight="1">
      <c r="B33" s="21"/>
      <c r="C33" s="24" t="s">
        <v>21</v>
      </c>
      <c r="D33" s="25">
        <f>D24+D25</f>
        <v>5</v>
      </c>
      <c r="I33" s="21"/>
      <c r="J33" s="24" t="s">
        <v>21</v>
      </c>
      <c r="K33">
        <v>0</v>
      </c>
    </row>
    <row r="34" spans="2:13" ht="15.75" customHeight="1">
      <c r="B34" s="21"/>
      <c r="C34" s="26" t="s">
        <v>27</v>
      </c>
      <c r="D34" s="25">
        <f>SUM(D26:D30)</f>
        <v>13</v>
      </c>
      <c r="J34" s="26" t="s">
        <v>27</v>
      </c>
      <c r="K34" s="25">
        <f>SUM(K24:K29)</f>
        <v>17</v>
      </c>
    </row>
    <row r="35" spans="2:13" ht="15.75" customHeight="1">
      <c r="B35" s="21"/>
      <c r="C35" s="27" t="s">
        <v>28</v>
      </c>
      <c r="D35" s="25">
        <v>0</v>
      </c>
      <c r="J35" s="27" t="s">
        <v>28</v>
      </c>
      <c r="K35" s="25">
        <v>0</v>
      </c>
    </row>
    <row r="36" spans="2:13" ht="15" customHeight="1" thickBot="1">
      <c r="B36" s="34"/>
    </row>
    <row r="37" spans="2:13" ht="20" customHeight="1" thickBot="1">
      <c r="B37" s="123" t="s">
        <v>29</v>
      </c>
      <c r="C37" s="124"/>
      <c r="D37" s="124"/>
      <c r="E37" s="124"/>
      <c r="F37" s="125"/>
      <c r="I37" s="126" t="s">
        <v>30</v>
      </c>
      <c r="J37" s="127"/>
      <c r="K37" s="127"/>
      <c r="L37" s="127"/>
      <c r="M37" s="127"/>
    </row>
    <row r="38" spans="2:13" ht="24.75" customHeight="1" thickBot="1">
      <c r="B38" s="4" t="s">
        <v>2</v>
      </c>
      <c r="C38" s="5" t="s">
        <v>3</v>
      </c>
      <c r="D38" s="5" t="s">
        <v>4</v>
      </c>
      <c r="E38" s="5" t="s">
        <v>5</v>
      </c>
      <c r="F38" s="5" t="s">
        <v>6</v>
      </c>
      <c r="I38" s="67" t="s">
        <v>2</v>
      </c>
      <c r="J38" s="67" t="s">
        <v>3</v>
      </c>
      <c r="K38" s="67" t="s">
        <v>4</v>
      </c>
      <c r="L38" s="67" t="s">
        <v>5</v>
      </c>
      <c r="M38" s="67" t="s">
        <v>6</v>
      </c>
    </row>
    <row r="39" spans="2:13" ht="17" customHeight="1" thickBot="1">
      <c r="B39" s="57" t="s">
        <v>112</v>
      </c>
      <c r="C39" s="16" t="s">
        <v>98</v>
      </c>
      <c r="D39" s="17">
        <v>3</v>
      </c>
      <c r="E39" s="17">
        <v>16</v>
      </c>
      <c r="F39" s="18" t="s">
        <v>16</v>
      </c>
      <c r="I39" s="144" t="s">
        <v>150</v>
      </c>
      <c r="J39" s="116" t="s">
        <v>151</v>
      </c>
      <c r="K39" s="145">
        <v>6</v>
      </c>
      <c r="L39" s="141">
        <v>16</v>
      </c>
      <c r="M39" s="141" t="s">
        <v>31</v>
      </c>
    </row>
    <row r="40" spans="2:13" ht="21.75" customHeight="1" thickBot="1">
      <c r="B40" s="57" t="s">
        <v>113</v>
      </c>
      <c r="C40" s="16" t="s">
        <v>99</v>
      </c>
      <c r="D40" s="17">
        <v>3</v>
      </c>
      <c r="E40" s="17">
        <v>16</v>
      </c>
      <c r="F40" s="18" t="s">
        <v>16</v>
      </c>
      <c r="I40" s="144"/>
      <c r="J40" s="69" t="s">
        <v>120</v>
      </c>
      <c r="K40" s="145"/>
      <c r="L40" s="142"/>
      <c r="M40" s="142"/>
    </row>
    <row r="41" spans="2:13" ht="18" customHeight="1" thickBot="1">
      <c r="B41" s="57" t="s">
        <v>114</v>
      </c>
      <c r="C41" s="16" t="s">
        <v>100</v>
      </c>
      <c r="D41" s="17">
        <v>2</v>
      </c>
      <c r="E41" s="52" t="s">
        <v>8</v>
      </c>
      <c r="F41" s="18" t="s">
        <v>16</v>
      </c>
      <c r="I41" s="144"/>
      <c r="J41" s="69" t="s">
        <v>121</v>
      </c>
      <c r="K41" s="145"/>
      <c r="L41" s="143"/>
      <c r="M41" s="143"/>
    </row>
    <row r="42" spans="2:13" ht="18.75" customHeight="1" thickBot="1">
      <c r="B42" s="57" t="s">
        <v>115</v>
      </c>
      <c r="C42" s="16" t="s">
        <v>101</v>
      </c>
      <c r="D42" s="17">
        <v>2</v>
      </c>
      <c r="E42" s="52" t="s">
        <v>8</v>
      </c>
      <c r="F42" s="18" t="s">
        <v>16</v>
      </c>
      <c r="I42" s="70" t="s">
        <v>104</v>
      </c>
      <c r="J42" s="70" t="s">
        <v>32</v>
      </c>
      <c r="K42" s="71">
        <v>4</v>
      </c>
      <c r="L42" s="71" t="s">
        <v>8</v>
      </c>
      <c r="M42" s="71" t="s">
        <v>33</v>
      </c>
    </row>
    <row r="43" spans="2:13" ht="20.25" customHeight="1" thickBot="1">
      <c r="B43" s="57" t="s">
        <v>116</v>
      </c>
      <c r="C43" s="16" t="s">
        <v>102</v>
      </c>
      <c r="D43" s="17">
        <v>1</v>
      </c>
      <c r="E43" s="52" t="s">
        <v>8</v>
      </c>
      <c r="F43" s="18" t="s">
        <v>16</v>
      </c>
      <c r="I43" s="69" t="s">
        <v>122</v>
      </c>
      <c r="J43" s="69" t="s">
        <v>123</v>
      </c>
      <c r="K43" s="72">
        <v>3</v>
      </c>
      <c r="L43" s="72">
        <v>16</v>
      </c>
      <c r="M43" s="68" t="s">
        <v>16</v>
      </c>
    </row>
    <row r="44" spans="2:13" ht="17.25" customHeight="1" thickBot="1">
      <c r="B44" s="57" t="s">
        <v>117</v>
      </c>
      <c r="C44" s="16" t="s">
        <v>103</v>
      </c>
      <c r="D44" s="17">
        <v>2</v>
      </c>
      <c r="E44" s="52" t="s">
        <v>8</v>
      </c>
      <c r="F44" s="18" t="s">
        <v>16</v>
      </c>
      <c r="I44" s="69" t="s">
        <v>124</v>
      </c>
      <c r="J44" s="69" t="s">
        <v>125</v>
      </c>
      <c r="K44" s="72">
        <v>1</v>
      </c>
      <c r="L44" s="73" t="s">
        <v>8</v>
      </c>
      <c r="M44" s="68" t="s">
        <v>16</v>
      </c>
    </row>
    <row r="45" spans="2:13" ht="19.5" customHeight="1" thickBot="1">
      <c r="B45" s="59" t="s">
        <v>104</v>
      </c>
      <c r="C45" s="60" t="s">
        <v>105</v>
      </c>
      <c r="D45" s="61">
        <v>3</v>
      </c>
      <c r="E45" s="61">
        <v>16</v>
      </c>
      <c r="F45" s="61" t="s">
        <v>33</v>
      </c>
      <c r="I45" s="74" t="s">
        <v>118</v>
      </c>
      <c r="J45" s="74" t="s">
        <v>26</v>
      </c>
      <c r="K45" s="75">
        <v>2</v>
      </c>
      <c r="L45" s="75" t="s">
        <v>8</v>
      </c>
      <c r="M45" s="75" t="s">
        <v>34</v>
      </c>
    </row>
    <row r="46" spans="2:13" ht="16.5" customHeight="1" thickBot="1">
      <c r="B46" s="64" t="s">
        <v>118</v>
      </c>
      <c r="C46" s="65" t="s">
        <v>26</v>
      </c>
      <c r="D46" s="66">
        <v>2</v>
      </c>
      <c r="E46" s="66" t="s">
        <v>8</v>
      </c>
      <c r="F46" s="66" t="s">
        <v>34</v>
      </c>
      <c r="I46" s="76"/>
      <c r="J46" s="76"/>
      <c r="K46" s="77">
        <f>SUM(K39:K45)</f>
        <v>16</v>
      </c>
      <c r="L46" s="67"/>
      <c r="M46" s="67"/>
    </row>
    <row r="47" spans="2:13" ht="15" customHeight="1" thickBot="1">
      <c r="B47" s="117"/>
      <c r="C47" s="118"/>
      <c r="D47" s="51">
        <f>SUM(D39:D46)</f>
        <v>18</v>
      </c>
      <c r="E47" s="20"/>
      <c r="F47" s="20"/>
      <c r="J47" s="78"/>
    </row>
    <row r="48" spans="2:13" ht="17" customHeight="1">
      <c r="B48" s="35"/>
      <c r="C48" s="22" t="s">
        <v>20</v>
      </c>
      <c r="D48" s="37">
        <v>0</v>
      </c>
      <c r="J48" s="36" t="s">
        <v>35</v>
      </c>
      <c r="K48" s="25">
        <f>SUM(K39)</f>
        <v>6</v>
      </c>
    </row>
    <row r="49" spans="2:13" ht="13.5" customHeight="1">
      <c r="C49" s="26" t="s">
        <v>27</v>
      </c>
      <c r="D49" s="26">
        <f>SUM(D39:D44)</f>
        <v>13</v>
      </c>
      <c r="J49" s="36" t="s">
        <v>36</v>
      </c>
      <c r="K49" s="25">
        <f>SUM(K43:K44)</f>
        <v>4</v>
      </c>
    </row>
    <row r="50" spans="2:13" ht="16" customHeight="1">
      <c r="B50" s="23"/>
      <c r="C50" s="58" t="s">
        <v>105</v>
      </c>
      <c r="D50" s="26">
        <f>D45</f>
        <v>3</v>
      </c>
      <c r="J50" s="62" t="s">
        <v>32</v>
      </c>
      <c r="K50" s="63">
        <f>SUM(K42)</f>
        <v>4</v>
      </c>
    </row>
    <row r="51" spans="2:13" ht="15.75" customHeight="1">
      <c r="B51" s="23"/>
      <c r="C51" s="27" t="s">
        <v>28</v>
      </c>
      <c r="D51" s="26">
        <f>D46</f>
        <v>2</v>
      </c>
      <c r="J51" s="39" t="s">
        <v>37</v>
      </c>
      <c r="K51" s="25">
        <f>SUM(K45)</f>
        <v>2</v>
      </c>
    </row>
    <row r="52" spans="2:13" ht="15.75" customHeight="1" thickBot="1">
      <c r="B52" s="23"/>
    </row>
    <row r="53" spans="2:13" ht="22" customHeight="1" thickBot="1">
      <c r="B53" s="123" t="s">
        <v>38</v>
      </c>
      <c r="C53" s="124"/>
      <c r="D53" s="124"/>
      <c r="E53" s="124"/>
      <c r="F53" s="125"/>
      <c r="I53" s="123" t="s">
        <v>39</v>
      </c>
      <c r="J53" s="124"/>
      <c r="K53" s="124"/>
      <c r="L53" s="124"/>
      <c r="M53" s="125"/>
    </row>
    <row r="54" spans="2:13" ht="18" customHeight="1" thickBot="1">
      <c r="B54" s="4" t="s">
        <v>2</v>
      </c>
      <c r="C54" s="5" t="s">
        <v>3</v>
      </c>
      <c r="D54" s="5" t="s">
        <v>4</v>
      </c>
      <c r="E54" s="5" t="s">
        <v>5</v>
      </c>
      <c r="F54" s="5" t="s">
        <v>6</v>
      </c>
      <c r="I54" s="4" t="s">
        <v>2</v>
      </c>
      <c r="J54" s="85" t="s">
        <v>3</v>
      </c>
      <c r="K54" s="5" t="s">
        <v>4</v>
      </c>
      <c r="L54" s="5" t="s">
        <v>5</v>
      </c>
      <c r="M54" s="5" t="s">
        <v>6</v>
      </c>
    </row>
    <row r="55" spans="2:13" ht="18" thickBot="1">
      <c r="B55" s="57" t="s">
        <v>131</v>
      </c>
      <c r="C55" s="47" t="s">
        <v>126</v>
      </c>
      <c r="D55" s="52">
        <v>3</v>
      </c>
      <c r="E55" s="17">
        <v>16</v>
      </c>
      <c r="F55" s="52" t="s">
        <v>16</v>
      </c>
      <c r="I55" s="101" t="s">
        <v>150</v>
      </c>
      <c r="J55" s="86" t="s">
        <v>136</v>
      </c>
      <c r="K55" s="80">
        <v>3</v>
      </c>
      <c r="L55" s="80">
        <v>16</v>
      </c>
      <c r="M55" s="80" t="s">
        <v>31</v>
      </c>
    </row>
    <row r="56" spans="2:13" ht="18" thickBot="1">
      <c r="B56" s="57" t="s">
        <v>132</v>
      </c>
      <c r="C56" s="47" t="s">
        <v>127</v>
      </c>
      <c r="D56" s="52">
        <v>2</v>
      </c>
      <c r="E56" s="52" t="s">
        <v>8</v>
      </c>
      <c r="F56" s="18" t="s">
        <v>16</v>
      </c>
      <c r="I56" s="87" t="s">
        <v>137</v>
      </c>
      <c r="J56" s="86" t="s">
        <v>138</v>
      </c>
      <c r="K56" s="80">
        <v>2</v>
      </c>
      <c r="L56" s="80" t="s">
        <v>8</v>
      </c>
      <c r="M56" s="80" t="s">
        <v>16</v>
      </c>
    </row>
    <row r="57" spans="2:13" ht="18" thickBot="1">
      <c r="B57" s="57" t="s">
        <v>133</v>
      </c>
      <c r="C57" s="47" t="s">
        <v>128</v>
      </c>
      <c r="D57" s="52">
        <v>3</v>
      </c>
      <c r="E57" s="18">
        <v>16</v>
      </c>
      <c r="F57" s="18" t="s">
        <v>16</v>
      </c>
      <c r="I57" s="82" t="s">
        <v>104</v>
      </c>
      <c r="J57" s="83" t="s">
        <v>32</v>
      </c>
      <c r="K57" s="81">
        <v>4</v>
      </c>
      <c r="L57" s="81"/>
      <c r="M57" s="81" t="s">
        <v>33</v>
      </c>
    </row>
    <row r="58" spans="2:13" ht="18" thickBot="1">
      <c r="B58" s="57" t="s">
        <v>134</v>
      </c>
      <c r="C58" s="47" t="s">
        <v>129</v>
      </c>
      <c r="D58" s="52">
        <v>3</v>
      </c>
      <c r="E58" s="18">
        <v>16</v>
      </c>
      <c r="F58" s="18" t="s">
        <v>16</v>
      </c>
      <c r="I58" s="64" t="s">
        <v>118</v>
      </c>
      <c r="J58" s="65" t="s">
        <v>26</v>
      </c>
      <c r="K58" s="66">
        <v>2</v>
      </c>
      <c r="L58" s="66" t="s">
        <v>8</v>
      </c>
      <c r="M58" s="66" t="s">
        <v>34</v>
      </c>
    </row>
    <row r="59" spans="2:13" ht="18" thickBot="1">
      <c r="B59" s="57" t="s">
        <v>135</v>
      </c>
      <c r="C59" s="47" t="s">
        <v>130</v>
      </c>
      <c r="D59" s="52">
        <v>2</v>
      </c>
      <c r="E59" s="52" t="s">
        <v>8</v>
      </c>
      <c r="F59" s="18" t="s">
        <v>16</v>
      </c>
      <c r="I59" s="13" t="s">
        <v>139</v>
      </c>
      <c r="J59" s="14" t="s">
        <v>40</v>
      </c>
      <c r="K59" s="15">
        <v>1</v>
      </c>
      <c r="L59" s="15" t="s">
        <v>8</v>
      </c>
      <c r="M59" s="15" t="s">
        <v>19</v>
      </c>
    </row>
    <row r="60" spans="2:13" ht="15" customHeight="1" thickBot="1">
      <c r="B60" s="64" t="s">
        <v>118</v>
      </c>
      <c r="C60" s="65" t="s">
        <v>26</v>
      </c>
      <c r="D60" s="66">
        <v>3</v>
      </c>
      <c r="E60" s="66" t="s">
        <v>8</v>
      </c>
      <c r="F60" s="66" t="s">
        <v>34</v>
      </c>
      <c r="I60" s="13"/>
      <c r="J60" s="14"/>
      <c r="K60" s="15"/>
      <c r="L60" s="15"/>
      <c r="M60" s="15"/>
    </row>
    <row r="61" spans="2:13" ht="15" customHeight="1" thickBot="1">
      <c r="B61" s="40"/>
      <c r="C61" s="32"/>
      <c r="D61" s="51">
        <f>SUM(D55:D60)</f>
        <v>16</v>
      </c>
      <c r="E61" s="20"/>
      <c r="F61" s="20"/>
      <c r="I61" s="40"/>
      <c r="J61" s="32"/>
      <c r="K61" s="51">
        <f>SUM(K55:K59)</f>
        <v>12</v>
      </c>
      <c r="L61" s="20"/>
      <c r="M61" s="20"/>
    </row>
    <row r="62" spans="2:13" ht="15" customHeight="1">
      <c r="B62" s="35"/>
      <c r="C62" s="37" t="s">
        <v>36</v>
      </c>
      <c r="D62" s="37">
        <f>SUM(D55:D59)</f>
        <v>13</v>
      </c>
      <c r="J62" s="37" t="s">
        <v>27</v>
      </c>
      <c r="K62" s="37">
        <f>K56</f>
        <v>2</v>
      </c>
    </row>
    <row r="63" spans="2:13" ht="15.75" customHeight="1">
      <c r="B63" s="41"/>
      <c r="C63" s="79" t="s">
        <v>32</v>
      </c>
      <c r="D63" s="79">
        <v>0</v>
      </c>
      <c r="J63" s="84" t="s">
        <v>35</v>
      </c>
      <c r="K63" s="37">
        <f>K55</f>
        <v>3</v>
      </c>
    </row>
    <row r="64" spans="2:13" ht="15.75" customHeight="1">
      <c r="B64" s="41"/>
      <c r="C64" s="39" t="s">
        <v>37</v>
      </c>
      <c r="D64" s="37">
        <f>SUM(D60)</f>
        <v>3</v>
      </c>
      <c r="J64" s="79" t="s">
        <v>140</v>
      </c>
      <c r="K64" s="79">
        <f>K57</f>
        <v>4</v>
      </c>
    </row>
    <row r="65" spans="2:11" ht="15.75" customHeight="1">
      <c r="B65" s="41"/>
      <c r="C65" s="39"/>
      <c r="D65" s="38"/>
      <c r="J65" s="39" t="s">
        <v>37</v>
      </c>
      <c r="K65" s="95">
        <f>K58</f>
        <v>2</v>
      </c>
    </row>
    <row r="66" spans="2:11" ht="15.75" customHeight="1">
      <c r="J66" s="88" t="s">
        <v>141</v>
      </c>
      <c r="K66" s="88">
        <f>K59</f>
        <v>1</v>
      </c>
    </row>
    <row r="67" spans="2:11" ht="15.75" customHeight="1">
      <c r="J67" s="88"/>
      <c r="K67" s="89"/>
    </row>
    <row r="68" spans="2:11" ht="15.75" customHeight="1">
      <c r="C68" s="140" t="s">
        <v>43</v>
      </c>
      <c r="D68" s="140"/>
    </row>
    <row r="69" spans="2:11" ht="15.75" customHeight="1">
      <c r="C69" s="102" t="s">
        <v>6</v>
      </c>
      <c r="D69" s="102" t="s">
        <v>44</v>
      </c>
    </row>
    <row r="70" spans="2:11" ht="17">
      <c r="C70" s="103" t="s">
        <v>48</v>
      </c>
      <c r="D70" s="104">
        <f>D15+K15+D31+K31+D47+K46+D61+K61</f>
        <v>128</v>
      </c>
      <c r="G70" s="90"/>
    </row>
    <row r="71" spans="2:11" ht="17">
      <c r="C71" s="105" t="s">
        <v>45</v>
      </c>
      <c r="D71" s="106">
        <f>D17+K17+D32+K32+D48</f>
        <v>15</v>
      </c>
    </row>
    <row r="72" spans="2:11" ht="16">
      <c r="C72" s="107" t="s">
        <v>46</v>
      </c>
      <c r="D72" s="108">
        <f>D18+K18+D33+K33</f>
        <v>14</v>
      </c>
    </row>
    <row r="73" spans="2:11" ht="17">
      <c r="B73" s="35"/>
      <c r="C73" s="109" t="s">
        <v>47</v>
      </c>
      <c r="D73" s="102">
        <f>D19+K19+D34+K34+D49+K48+K49+D62+K62+K63</f>
        <v>75</v>
      </c>
    </row>
    <row r="74" spans="2:11" ht="17">
      <c r="B74" s="35"/>
      <c r="C74" s="110" t="s">
        <v>41</v>
      </c>
      <c r="D74" s="111">
        <f>D50+K50+D63+K64</f>
        <v>11</v>
      </c>
    </row>
    <row r="75" spans="2:11" ht="17">
      <c r="B75" s="35"/>
      <c r="C75" s="112" t="s">
        <v>119</v>
      </c>
      <c r="D75" s="113">
        <f>D35+K35+D51+K51+D64+K65</f>
        <v>9</v>
      </c>
      <c r="E75" s="25"/>
    </row>
    <row r="76" spans="2:11" ht="26" customHeight="1">
      <c r="B76" s="35"/>
      <c r="C76" s="112" t="s">
        <v>42</v>
      </c>
      <c r="D76" s="113">
        <f>D20+K20+K66</f>
        <v>4</v>
      </c>
    </row>
    <row r="77" spans="2:11" ht="18" customHeight="1">
      <c r="B77" s="35"/>
      <c r="C77" s="114" t="s">
        <v>147</v>
      </c>
      <c r="D77" s="115">
        <f>D26+D27+D28+D29+K24+K25+K26+K28+K29+D39+D40+K43+K39+D55+D57+D58+K55</f>
        <v>54</v>
      </c>
      <c r="E77" s="93"/>
    </row>
    <row r="78" spans="2:11" ht="15.75" customHeight="1">
      <c r="B78" s="35"/>
      <c r="C78" s="91"/>
      <c r="D78" s="91"/>
      <c r="E78" s="92"/>
      <c r="G78" s="93"/>
    </row>
    <row r="79" spans="2:11" ht="12.75" customHeight="1" thickBot="1">
      <c r="B79" s="35"/>
      <c r="D79" s="90"/>
      <c r="E79" s="90"/>
      <c r="F79" s="90"/>
      <c r="G79" s="90"/>
      <c r="H79" s="90"/>
    </row>
    <row r="80" spans="2:11" ht="16" customHeight="1" thickBot="1">
      <c r="C80" s="137" t="s">
        <v>142</v>
      </c>
      <c r="D80" s="138"/>
      <c r="E80" s="138"/>
      <c r="F80" s="139"/>
      <c r="G80" s="90"/>
      <c r="H80" s="90"/>
    </row>
    <row r="81" spans="2:8" ht="20" customHeight="1" thickBot="1">
      <c r="B81" s="94"/>
      <c r="C81" s="128" t="s">
        <v>143</v>
      </c>
      <c r="D81" s="129"/>
      <c r="E81" s="129"/>
      <c r="F81" s="130"/>
      <c r="G81" s="90"/>
      <c r="H81" s="90"/>
    </row>
    <row r="82" spans="2:8" ht="21.75" customHeight="1" thickBot="1">
      <c r="C82" s="131" t="s">
        <v>144</v>
      </c>
      <c r="D82" s="132"/>
      <c r="E82" s="132"/>
      <c r="F82" s="133"/>
      <c r="G82" s="90"/>
      <c r="H82" s="90"/>
    </row>
    <row r="83" spans="2:8" ht="20.25" customHeight="1" thickBot="1">
      <c r="C83" s="134" t="s">
        <v>145</v>
      </c>
      <c r="D83" s="135"/>
      <c r="E83" s="135"/>
      <c r="F83" s="136"/>
      <c r="G83" s="90"/>
      <c r="H83" s="90"/>
    </row>
    <row r="84" spans="2:8" ht="17.25" customHeight="1">
      <c r="D84" s="90"/>
      <c r="E84" s="90"/>
      <c r="F84" s="90"/>
      <c r="G84" s="90"/>
      <c r="H84" s="90"/>
    </row>
    <row r="85" spans="2:8" ht="16.5" customHeight="1">
      <c r="C85" s="42"/>
    </row>
    <row r="86" spans="2:8" ht="16.5" customHeight="1"/>
    <row r="87" spans="2:8" ht="16.5" customHeight="1">
      <c r="C87" s="43"/>
    </row>
    <row r="88" spans="2:8" ht="15.75" customHeight="1">
      <c r="C88" s="43"/>
    </row>
    <row r="89" spans="2:8" ht="55.5" customHeight="1"/>
    <row r="90" spans="2:8" ht="27" customHeight="1"/>
    <row r="91" spans="2:8" ht="15.75" customHeight="1"/>
    <row r="92" spans="2:8" ht="15.75" customHeight="1">
      <c r="B92" s="44"/>
    </row>
    <row r="93" spans="2:8" ht="15.75" customHeight="1"/>
    <row r="94" spans="2:8" ht="15.75" customHeight="1"/>
    <row r="95" spans="2:8" ht="15.75" customHeight="1"/>
    <row r="96" spans="2: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62.25" customHeight="1"/>
    <row r="107" ht="15.75" customHeight="1"/>
    <row r="108" ht="15.75" customHeight="1"/>
    <row r="109" ht="15.75" customHeight="1"/>
    <row r="110" ht="78" customHeight="1"/>
    <row r="111" ht="15.75" customHeight="1"/>
    <row r="112" ht="30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62.25" customHeight="1"/>
    <row r="123" ht="15.75" customHeight="1"/>
    <row r="124" ht="15.75" customHeight="1"/>
    <row r="125" ht="30.75" customHeight="1"/>
    <row r="126" ht="15.75" customHeight="1"/>
    <row r="127" ht="15.75" customHeight="1"/>
    <row r="128" ht="46.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30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30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93.75" customHeight="1"/>
    <row r="159" ht="15.75" customHeight="1"/>
    <row r="160" ht="15.75" customHeight="1"/>
    <row r="161" spans="2:2" ht="15.75" customHeight="1"/>
    <row r="162" spans="2:2" ht="15.75" customHeight="1"/>
    <row r="163" spans="2:2" ht="15.75" customHeight="1"/>
    <row r="164" spans="2:2" ht="15.75" customHeight="1">
      <c r="B164" s="45"/>
    </row>
    <row r="165" spans="2:2" ht="15.75" customHeight="1"/>
    <row r="166" spans="2:2" ht="15.75" customHeight="1"/>
    <row r="167" spans="2:2" ht="15.75" customHeight="1"/>
    <row r="168" spans="2:2" ht="15.75" customHeight="1"/>
    <row r="169" spans="2:2" ht="15.75" customHeight="1"/>
    <row r="170" spans="2:2" ht="15.75" customHeight="1"/>
    <row r="171" spans="2:2" ht="15.75" customHeight="1"/>
    <row r="172" spans="2:2" ht="15.75" customHeight="1"/>
    <row r="173" spans="2:2" ht="15.75" customHeight="1"/>
    <row r="174" spans="2:2" ht="15.75" customHeight="1"/>
    <row r="175" spans="2:2" ht="15.75" customHeight="1"/>
    <row r="176" spans="2:2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spans="2:2" ht="15.75" customHeight="1"/>
    <row r="210" spans="2:2" ht="15.75" customHeight="1"/>
    <row r="211" spans="2:2" ht="15.75" customHeight="1"/>
    <row r="212" spans="2:2" ht="15.75" customHeight="1"/>
    <row r="213" spans="2:2" ht="15.75" customHeight="1"/>
    <row r="214" spans="2:2" ht="15.75" customHeight="1">
      <c r="B214" s="45"/>
    </row>
    <row r="215" spans="2:2" ht="15.75" customHeight="1">
      <c r="B215" s="45"/>
    </row>
    <row r="216" spans="2:2" ht="15.75" customHeight="1">
      <c r="B216" s="46"/>
    </row>
    <row r="217" spans="2:2" ht="15.75" customHeight="1"/>
    <row r="218" spans="2:2" ht="15.75" customHeight="1"/>
    <row r="219" spans="2:2" ht="15.75" customHeight="1"/>
    <row r="220" spans="2:2" ht="15.75" customHeight="1"/>
    <row r="221" spans="2:2" ht="15.75" customHeight="1"/>
    <row r="222" spans="2:2" ht="15.75" customHeight="1"/>
    <row r="223" spans="2:2" ht="409.5" customHeight="1"/>
    <row r="224" spans="2: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251.2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409.5" customHeight="1"/>
    <row r="241" ht="15.75" customHeight="1"/>
    <row r="242" ht="15.75" customHeight="1"/>
    <row r="243" ht="408.75" customHeight="1"/>
    <row r="244" ht="15.75" customHeight="1"/>
    <row r="245" ht="15.75" customHeight="1"/>
    <row r="246" ht="409.5" customHeight="1"/>
    <row r="247" ht="15.75" customHeight="1"/>
    <row r="248" ht="15.75" customHeight="1"/>
    <row r="249" ht="409.5" customHeight="1"/>
    <row r="250" ht="15.75" customHeight="1"/>
    <row r="251" ht="15.75" customHeight="1"/>
    <row r="252" ht="409.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409.5" customHeight="1"/>
    <row r="265" ht="15.75" customHeight="1"/>
    <row r="266" ht="15.75" customHeight="1"/>
    <row r="267" ht="15.75" customHeight="1"/>
    <row r="268" ht="409.5" customHeight="1"/>
    <row r="269" ht="15.75" customHeight="1"/>
    <row r="270" ht="15.75" customHeight="1"/>
    <row r="271" ht="409.5" customHeight="1"/>
    <row r="272" ht="15.75" customHeight="1"/>
    <row r="273" ht="15.75" customHeight="1"/>
    <row r="274" ht="15.75" customHeight="1"/>
    <row r="275" ht="409.5" customHeight="1"/>
    <row r="276" ht="15.75" customHeight="1"/>
    <row r="277" ht="15.75" customHeight="1"/>
    <row r="278" ht="408.75" customHeight="1"/>
    <row r="279" ht="15.75" customHeight="1"/>
    <row r="280" ht="15.75" customHeight="1"/>
    <row r="281" ht="409.5" customHeight="1"/>
    <row r="282" ht="15.75" customHeight="1"/>
    <row r="283" ht="15.75" customHeight="1"/>
    <row r="284" ht="409.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L39:L41"/>
    <mergeCell ref="M39:M41"/>
    <mergeCell ref="I39:I41"/>
    <mergeCell ref="K39:K41"/>
    <mergeCell ref="I53:M53"/>
    <mergeCell ref="C81:F81"/>
    <mergeCell ref="C82:F82"/>
    <mergeCell ref="C83:F83"/>
    <mergeCell ref="B47:C47"/>
    <mergeCell ref="B53:F53"/>
    <mergeCell ref="C80:F80"/>
    <mergeCell ref="C68:D68"/>
    <mergeCell ref="B22:F22"/>
    <mergeCell ref="I22:M22"/>
    <mergeCell ref="B31:C31"/>
    <mergeCell ref="E31:F31"/>
    <mergeCell ref="B37:F37"/>
    <mergeCell ref="I37:M37"/>
    <mergeCell ref="I15:J15"/>
    <mergeCell ref="L15:M15"/>
    <mergeCell ref="B2:M2"/>
    <mergeCell ref="B4:F4"/>
    <mergeCell ref="I4:M4"/>
    <mergeCell ref="B15:C15"/>
    <mergeCell ref="E15:F15"/>
  </mergeCells>
  <pageMargins left="0.25" right="0.25" top="0.75" bottom="0.75" header="0" footer="0"/>
  <pageSetup paperSize="9" scale="85" orientation="portrait"/>
  <ignoredErrors>
    <ignoredError sqref="K17:K18 D17 D34 D49 K49 D6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SEMESTERWISE COURSES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Deepu Babu</cp:lastModifiedBy>
  <dcterms:created xsi:type="dcterms:W3CDTF">2023-08-09T12:22:21Z</dcterms:created>
  <dcterms:modified xsi:type="dcterms:W3CDTF">2023-08-09T12:26:54Z</dcterms:modified>
</cp:coreProperties>
</file>